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3035" activeTab="2"/>
  </bookViews>
  <sheets>
    <sheet name="Wykres1" sheetId="1" r:id="rId1"/>
    <sheet name="Wykres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<sst xmlns="http://schemas.openxmlformats.org/spreadsheetml/2006/main" count="49" uniqueCount="26">
  <si>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Ewaluacja wycieczki</t>
  </si>
  <si>
    <t>Nr pyt/Nr ank</t>
  </si>
  <si>
    <t>Średnia</t>
  </si>
  <si>
    <t>Suma pkt</t>
  </si>
  <si>
    <t>% punktów</t>
  </si>
  <si>
    <t>% uczestnictwa</t>
  </si>
  <si>
    <t>L u</t>
  </si>
  <si>
    <t>Udział w imp</t>
  </si>
  <si>
    <t>Śr</t>
  </si>
  <si>
    <t>1 Zakw. I nocl.</t>
  </si>
  <si>
    <t>2 Wyżyw</t>
  </si>
  <si>
    <t>3 Zjazd na m</t>
  </si>
  <si>
    <t>4 Skrzynki</t>
  </si>
  <si>
    <t>5 Łuki</t>
  </si>
  <si>
    <t>6 Gwiazdy</t>
  </si>
  <si>
    <t>7 Ognisko gul</t>
  </si>
  <si>
    <t>8 Dysko</t>
  </si>
  <si>
    <t>9 Bóbrka</t>
  </si>
  <si>
    <t>10 Odrzykoń</t>
  </si>
  <si>
    <t>Suma</t>
  </si>
  <si>
    <t>n</t>
  </si>
  <si>
    <t>n - nie brał udziału</t>
  </si>
  <si>
    <t>Skala ocen 1- 6</t>
  </si>
  <si>
    <t xml:space="preserve">Liczba uczestników = </t>
  </si>
  <si>
    <t>Liczba imrez -</t>
  </si>
  <si>
    <t>% udziału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</si>
</sst>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3" fillId="5" borderId="0" xfId="0" applyNumberFormat="1" applyFont="1" applyFill="1" applyAlignment="1" applyProtection="1">
      <alignment horizontal="center"/>
      <protection/>
    </xf>
    <xf numFmtId="2" fontId="3" fillId="5" borderId="0" xfId="0" applyNumberFormat="1" applyFont="1" applyFill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9900"/>
        </patternFill>
      </fill>
      <border/>
    </dxf>
    <dxf>
      <fill>
        <patternFill>
          <bgColor rgb="FF99CC00"/>
        </patternFill>
      </fill>
      <border/>
    </dxf>
    <dxf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Arkusz1!$C$17:$T$17</c:f>
              <c:numCache>
                <c:ptCount val="18"/>
                <c:pt idx="0">
                  <c:v>4.4</c:v>
                </c:pt>
                <c:pt idx="1">
                  <c:v>5.833333333333333</c:v>
                </c:pt>
                <c:pt idx="2">
                  <c:v>5.1</c:v>
                </c:pt>
                <c:pt idx="3">
                  <c:v>5.5</c:v>
                </c:pt>
                <c:pt idx="4">
                  <c:v>4.9</c:v>
                </c:pt>
                <c:pt idx="5">
                  <c:v>4.888888888888889</c:v>
                </c:pt>
                <c:pt idx="6">
                  <c:v>5.2</c:v>
                </c:pt>
                <c:pt idx="7">
                  <c:v>5.111111111111111</c:v>
                </c:pt>
                <c:pt idx="8">
                  <c:v>5.333333333333333</c:v>
                </c:pt>
                <c:pt idx="9">
                  <c:v>5.2</c:v>
                </c:pt>
                <c:pt idx="10">
                  <c:v>5.714285714285714</c:v>
                </c:pt>
                <c:pt idx="11">
                  <c:v>4.125</c:v>
                </c:pt>
                <c:pt idx="12">
                  <c:v>5.714285714285714</c:v>
                </c:pt>
                <c:pt idx="13">
                  <c:v>4.666666666666667</c:v>
                </c:pt>
                <c:pt idx="14">
                  <c:v>5.333333333333333</c:v>
                </c:pt>
                <c:pt idx="15">
                  <c:v>4.428571428571429</c:v>
                </c:pt>
                <c:pt idx="16">
                  <c:v>4.571428571428571</c:v>
                </c:pt>
              </c:numCache>
            </c:numRef>
          </c:val>
          <c:shape val="box"/>
        </c:ser>
        <c:shape val="box"/>
        <c:axId val="21288322"/>
        <c:axId val="57377171"/>
        <c:axId val="46632492"/>
      </c:bar3D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77171"/>
        <c:crosses val="autoZero"/>
        <c:auto val="1"/>
        <c:lblOffset val="100"/>
        <c:noMultiLvlLbl val="0"/>
      </c:catAx>
      <c:valAx>
        <c:axId val="57377171"/>
        <c:scaling>
          <c:orientation val="minMax"/>
          <c:min val="2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1288322"/>
        <c:crossesAt val="1"/>
        <c:crossBetween val="between"/>
        <c:dispUnits/>
      </c:valAx>
      <c:ser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7717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Ocena imprez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Arkusz1!$B$4:$B$13</c:f>
              <c:strCache>
                <c:ptCount val="10"/>
                <c:pt idx="0">
                  <c:v>1 Zakw. I nocl.</c:v>
                </c:pt>
                <c:pt idx="1">
                  <c:v>2 Wyżyw</c:v>
                </c:pt>
                <c:pt idx="2">
                  <c:v>3 Zjazd na m</c:v>
                </c:pt>
                <c:pt idx="3">
                  <c:v>4 Skrzynki</c:v>
                </c:pt>
                <c:pt idx="4">
                  <c:v>5 Łuki</c:v>
                </c:pt>
                <c:pt idx="5">
                  <c:v>6 Gwiazdy</c:v>
                </c:pt>
                <c:pt idx="6">
                  <c:v>7 Ognisko gul</c:v>
                </c:pt>
                <c:pt idx="7">
                  <c:v>8 Dysko</c:v>
                </c:pt>
                <c:pt idx="8">
                  <c:v>9 Bóbrka</c:v>
                </c:pt>
                <c:pt idx="9">
                  <c:v>10 Odrzykoń</c:v>
                </c:pt>
              </c:strCache>
            </c:strRef>
          </c:cat>
          <c:val>
            <c:numRef>
              <c:f>Arkusz1!$U$4:$U$13</c:f>
              <c:numCache>
                <c:ptCount val="10"/>
                <c:pt idx="0">
                  <c:v>4.882352941176471</c:v>
                </c:pt>
                <c:pt idx="1">
                  <c:v>4.647058823529412</c:v>
                </c:pt>
                <c:pt idx="2">
                  <c:v>5.2</c:v>
                </c:pt>
                <c:pt idx="3">
                  <c:v>4.75</c:v>
                </c:pt>
                <c:pt idx="4">
                  <c:v>5.857142857142857</c:v>
                </c:pt>
                <c:pt idx="5">
                  <c:v>5.25</c:v>
                </c:pt>
                <c:pt idx="6">
                  <c:v>5</c:v>
                </c:pt>
                <c:pt idx="7">
                  <c:v>5.357142857142857</c:v>
                </c:pt>
                <c:pt idx="8">
                  <c:v>4.8125</c:v>
                </c:pt>
                <c:pt idx="9">
                  <c:v>4.875</c:v>
                </c:pt>
              </c:numCache>
            </c:numRef>
          </c:val>
          <c:shape val="box"/>
        </c:ser>
        <c:shape val="box"/>
        <c:axId val="17039245"/>
        <c:axId val="19135478"/>
        <c:axId val="38001575"/>
      </c:bar3D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9245"/>
        <c:crossesAt val="1"/>
        <c:crossBetween val="between"/>
        <c:dispUnits/>
      </c:valAx>
      <c:serAx>
        <c:axId val="3800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3547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8"/>
  <sheetViews>
    <sheetView tabSelected="1" zoomScale="127" zoomScaleNormal="127" workbookViewId="0" topLeftCell="A2">
      <selection activeCell="G7" sqref="G7"/>
    </sheetView>
  </sheetViews>
  <sheetFormatPr defaultColWidth="9.140625" defaultRowHeight="12.75"/>
  <cols>
    <col min="1" max="1" width="1.421875" style="1" customWidth="1"/>
    <col min="2" max="2" width="12.28125" style="1" customWidth="1"/>
    <col min="3" max="3" width="6.57421875" style="1" customWidth="1"/>
    <col min="4" max="19" width="5.7109375" style="1" bestFit="1" customWidth="1"/>
    <col min="20" max="20" width="5.57421875" style="1" bestFit="1" customWidth="1"/>
    <col min="21" max="21" width="4.57421875" style="1" bestFit="1" customWidth="1"/>
    <col min="22" max="22" width="4.140625" style="1" bestFit="1" customWidth="1"/>
    <col min="23" max="23" width="6.7109375" style="7" bestFit="1" customWidth="1"/>
    <col min="24" max="26" width="3.00390625" style="1" bestFit="1" customWidth="1"/>
    <col min="27" max="16384" width="9.140625" style="1" customWidth="1"/>
  </cols>
  <sheetData>
    <row r="2" spans="2:23" ht="18">
      <c r="B2" s="8"/>
      <c r="C2" s="9" t="s">
        <v>0</v>
      </c>
      <c r="D2" s="8"/>
      <c r="E2" s="8"/>
      <c r="F2" s="8"/>
      <c r="G2" s="8"/>
      <c r="H2" s="10" t="s">
        <v>22</v>
      </c>
      <c r="I2" s="8"/>
      <c r="J2" s="8"/>
      <c r="K2" s="10" t="s">
        <v>21</v>
      </c>
      <c r="L2" s="8"/>
      <c r="M2" s="8"/>
      <c r="N2" s="11" t="s">
        <v>23</v>
      </c>
      <c r="O2" s="8"/>
      <c r="P2" s="8"/>
      <c r="Q2" s="8"/>
      <c r="R2" s="2">
        <v>17</v>
      </c>
      <c r="S2" s="8"/>
      <c r="T2" s="11" t="s">
        <v>24</v>
      </c>
      <c r="U2" s="10"/>
      <c r="V2" s="10"/>
      <c r="W2" s="3">
        <v>10</v>
      </c>
    </row>
    <row r="3" spans="2:26" ht="12.75">
      <c r="B3" s="8" t="s">
        <v>1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3" t="s">
        <v>19</v>
      </c>
      <c r="U3" s="14" t="s">
        <v>8</v>
      </c>
      <c r="V3" s="15" t="s">
        <v>6</v>
      </c>
      <c r="W3" s="16" t="s">
        <v>25</v>
      </c>
      <c r="X3" s="4"/>
      <c r="Y3" s="4"/>
      <c r="Z3" s="4"/>
    </row>
    <row r="4" spans="2:23" ht="12.75">
      <c r="B4" s="5" t="s">
        <v>9</v>
      </c>
      <c r="C4" s="6">
        <v>3</v>
      </c>
      <c r="D4" s="6">
        <v>6</v>
      </c>
      <c r="E4" s="6">
        <v>5</v>
      </c>
      <c r="F4" s="6">
        <v>4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6</v>
      </c>
      <c r="N4" s="6">
        <v>4</v>
      </c>
      <c r="O4" s="6">
        <v>5</v>
      </c>
      <c r="P4" s="6">
        <v>4</v>
      </c>
      <c r="Q4" s="6">
        <v>6</v>
      </c>
      <c r="R4" s="6">
        <v>5</v>
      </c>
      <c r="S4" s="6">
        <v>5</v>
      </c>
      <c r="T4" s="17">
        <f aca="true" t="shared" si="0" ref="T4:T13">SUM(C4:S4)</f>
        <v>83</v>
      </c>
      <c r="U4" s="18">
        <f>T4/V4</f>
        <v>4.882352941176471</v>
      </c>
      <c r="V4" s="19">
        <f>COUNT(C4:S4)</f>
        <v>17</v>
      </c>
      <c r="W4" s="20">
        <f>V4/R$2%</f>
        <v>99.99999999999999</v>
      </c>
    </row>
    <row r="5" spans="2:23" ht="12.75">
      <c r="B5" s="5" t="s">
        <v>10</v>
      </c>
      <c r="C5" s="6">
        <v>2</v>
      </c>
      <c r="D5" s="6" t="s">
        <v>20</v>
      </c>
      <c r="E5" s="6">
        <v>6</v>
      </c>
      <c r="F5" s="6">
        <v>5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6</v>
      </c>
      <c r="M5" s="6">
        <v>6</v>
      </c>
      <c r="N5" s="6">
        <v>3</v>
      </c>
      <c r="O5" s="6">
        <v>6</v>
      </c>
      <c r="P5" s="6">
        <v>3</v>
      </c>
      <c r="Q5" s="6">
        <v>6</v>
      </c>
      <c r="R5" s="6">
        <v>2</v>
      </c>
      <c r="S5" s="6">
        <v>3</v>
      </c>
      <c r="T5" s="17">
        <f t="shared" si="0"/>
        <v>73</v>
      </c>
      <c r="U5" s="18">
        <f aca="true" t="shared" si="1" ref="U5:U14">T5/V5</f>
        <v>4.5625</v>
      </c>
      <c r="V5" s="19">
        <f aca="true" t="shared" si="2" ref="V5:V13">COUNT(C5:S5)</f>
        <v>16</v>
      </c>
      <c r="W5" s="20">
        <f aca="true" t="shared" si="3" ref="W5:W13">V5/R$2%</f>
        <v>94.11764705882352</v>
      </c>
    </row>
    <row r="6" spans="2:23" ht="12.75">
      <c r="B6" s="5" t="s">
        <v>11</v>
      </c>
      <c r="C6" s="6">
        <v>3</v>
      </c>
      <c r="D6" s="6" t="s">
        <v>20</v>
      </c>
      <c r="E6" s="6">
        <v>4</v>
      </c>
      <c r="F6" s="6">
        <v>6</v>
      </c>
      <c r="G6" s="6">
        <v>6</v>
      </c>
      <c r="H6" s="6" t="s">
        <v>20</v>
      </c>
      <c r="I6" s="6">
        <v>6</v>
      </c>
      <c r="J6" s="6">
        <v>5</v>
      </c>
      <c r="K6" s="6" t="s">
        <v>20</v>
      </c>
      <c r="L6" s="6">
        <v>6</v>
      </c>
      <c r="M6" s="6">
        <v>6</v>
      </c>
      <c r="N6" s="6" t="s">
        <v>20</v>
      </c>
      <c r="O6" s="6">
        <v>6</v>
      </c>
      <c r="P6" s="6">
        <v>4</v>
      </c>
      <c r="Q6" s="6" t="s">
        <v>20</v>
      </c>
      <c r="R6" s="6" t="s">
        <v>20</v>
      </c>
      <c r="S6" s="6" t="s">
        <v>20</v>
      </c>
      <c r="T6" s="17">
        <f t="shared" si="0"/>
        <v>52</v>
      </c>
      <c r="U6" s="18">
        <f t="shared" si="1"/>
        <v>5.2</v>
      </c>
      <c r="V6" s="19">
        <f t="shared" si="2"/>
        <v>10</v>
      </c>
      <c r="W6" s="20">
        <f t="shared" si="3"/>
        <v>58.8235294117647</v>
      </c>
    </row>
    <row r="7" spans="2:23" ht="12.75">
      <c r="B7" s="5" t="s">
        <v>12</v>
      </c>
      <c r="C7" s="6">
        <v>6</v>
      </c>
      <c r="D7" s="6">
        <v>6</v>
      </c>
      <c r="E7" s="6">
        <v>4</v>
      </c>
      <c r="F7" s="6">
        <v>6</v>
      </c>
      <c r="G7" s="6">
        <v>3</v>
      </c>
      <c r="H7" s="6">
        <v>6</v>
      </c>
      <c r="I7" s="6">
        <v>5</v>
      </c>
      <c r="J7" s="6">
        <v>6</v>
      </c>
      <c r="K7" s="6">
        <v>6</v>
      </c>
      <c r="L7" s="6">
        <v>2</v>
      </c>
      <c r="M7" s="6" t="s">
        <v>20</v>
      </c>
      <c r="N7" s="6" t="s">
        <v>20</v>
      </c>
      <c r="O7" s="6" t="s">
        <v>20</v>
      </c>
      <c r="P7" s="6">
        <v>6</v>
      </c>
      <c r="Q7" s="6">
        <v>1</v>
      </c>
      <c r="R7" s="6" t="s">
        <v>20</v>
      </c>
      <c r="S7" s="6" t="s">
        <v>20</v>
      </c>
      <c r="T7" s="17">
        <f t="shared" si="0"/>
        <v>57</v>
      </c>
      <c r="U7" s="18">
        <f t="shared" si="1"/>
        <v>4.75</v>
      </c>
      <c r="V7" s="19">
        <f t="shared" si="2"/>
        <v>12</v>
      </c>
      <c r="W7" s="20">
        <f t="shared" si="3"/>
        <v>70.58823529411764</v>
      </c>
    </row>
    <row r="8" spans="2:23" ht="12.75">
      <c r="B8" s="5" t="s">
        <v>13</v>
      </c>
      <c r="C8" s="6">
        <v>6</v>
      </c>
      <c r="D8" s="6">
        <v>6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5</v>
      </c>
      <c r="K8" s="6">
        <v>6</v>
      </c>
      <c r="L8" s="6">
        <v>6</v>
      </c>
      <c r="M8" s="6" t="s">
        <v>20</v>
      </c>
      <c r="N8" s="6">
        <v>6</v>
      </c>
      <c r="O8" s="6" t="s">
        <v>20</v>
      </c>
      <c r="P8" s="6" t="s">
        <v>20</v>
      </c>
      <c r="Q8" s="6">
        <v>6</v>
      </c>
      <c r="R8" s="6">
        <v>6</v>
      </c>
      <c r="S8" s="6">
        <v>5</v>
      </c>
      <c r="T8" s="17">
        <f t="shared" si="0"/>
        <v>82</v>
      </c>
      <c r="U8" s="18">
        <f t="shared" si="1"/>
        <v>5.857142857142857</v>
      </c>
      <c r="V8" s="19">
        <f t="shared" si="2"/>
        <v>14</v>
      </c>
      <c r="W8" s="20">
        <f t="shared" si="3"/>
        <v>82.35294117647058</v>
      </c>
    </row>
    <row r="9" spans="2:23" ht="12.75">
      <c r="B9" s="5" t="s">
        <v>14</v>
      </c>
      <c r="C9" s="6">
        <v>6</v>
      </c>
      <c r="D9" s="6">
        <v>6</v>
      </c>
      <c r="E9" s="6">
        <v>4</v>
      </c>
      <c r="F9" s="6">
        <v>5</v>
      </c>
      <c r="G9" s="6">
        <v>5</v>
      </c>
      <c r="H9" s="6">
        <v>5</v>
      </c>
      <c r="I9" s="6">
        <v>4</v>
      </c>
      <c r="J9" s="6">
        <v>6</v>
      </c>
      <c r="K9" s="6">
        <v>5</v>
      </c>
      <c r="L9" s="6">
        <v>6</v>
      </c>
      <c r="M9" s="6">
        <v>6</v>
      </c>
      <c r="N9" s="6">
        <v>5</v>
      </c>
      <c r="O9" s="6" t="s">
        <v>20</v>
      </c>
      <c r="P9" s="6">
        <v>4</v>
      </c>
      <c r="Q9" s="6">
        <v>6</v>
      </c>
      <c r="R9" s="6">
        <v>5</v>
      </c>
      <c r="S9" s="6">
        <v>6</v>
      </c>
      <c r="T9" s="17">
        <f t="shared" si="0"/>
        <v>84</v>
      </c>
      <c r="U9" s="18">
        <f t="shared" si="1"/>
        <v>5.25</v>
      </c>
      <c r="V9" s="19">
        <f t="shared" si="2"/>
        <v>16</v>
      </c>
      <c r="W9" s="20">
        <f t="shared" si="3"/>
        <v>94.11764705882352</v>
      </c>
    </row>
    <row r="10" spans="2:23" ht="12.75">
      <c r="B10" s="5" t="s">
        <v>15</v>
      </c>
      <c r="C10" s="6">
        <v>5</v>
      </c>
      <c r="D10" s="6" t="s">
        <v>20</v>
      </c>
      <c r="E10" s="6">
        <v>6</v>
      </c>
      <c r="F10" s="6">
        <v>6</v>
      </c>
      <c r="G10" s="6">
        <v>5</v>
      </c>
      <c r="H10" s="6">
        <v>4</v>
      </c>
      <c r="I10" s="6">
        <v>6</v>
      </c>
      <c r="J10" s="6">
        <v>5</v>
      </c>
      <c r="K10" s="6">
        <v>5</v>
      </c>
      <c r="L10" s="6">
        <v>6</v>
      </c>
      <c r="M10" s="6" t="s">
        <v>20</v>
      </c>
      <c r="N10" s="6">
        <v>3</v>
      </c>
      <c r="O10" s="6">
        <v>6</v>
      </c>
      <c r="P10" s="6">
        <v>5</v>
      </c>
      <c r="Q10" s="6">
        <v>5</v>
      </c>
      <c r="R10" s="6">
        <v>4</v>
      </c>
      <c r="S10" s="6">
        <v>4</v>
      </c>
      <c r="T10" s="17">
        <f t="shared" si="0"/>
        <v>75</v>
      </c>
      <c r="U10" s="18">
        <f t="shared" si="1"/>
        <v>5</v>
      </c>
      <c r="V10" s="19">
        <f t="shared" si="2"/>
        <v>15</v>
      </c>
      <c r="W10" s="20">
        <f t="shared" si="3"/>
        <v>88.23529411764706</v>
      </c>
    </row>
    <row r="11" spans="2:23" ht="12.75">
      <c r="B11" s="5" t="s">
        <v>16</v>
      </c>
      <c r="C11" s="6">
        <v>4</v>
      </c>
      <c r="D11" s="6">
        <v>5</v>
      </c>
      <c r="E11" s="6">
        <v>6</v>
      </c>
      <c r="F11" s="6">
        <v>6</v>
      </c>
      <c r="G11" s="6">
        <v>5</v>
      </c>
      <c r="H11" s="6">
        <v>4</v>
      </c>
      <c r="I11" s="6">
        <v>6</v>
      </c>
      <c r="J11" s="6" t="s">
        <v>20</v>
      </c>
      <c r="K11" s="6">
        <v>6</v>
      </c>
      <c r="L11" s="6">
        <v>5</v>
      </c>
      <c r="M11" s="6">
        <v>6</v>
      </c>
      <c r="N11" s="6">
        <v>4</v>
      </c>
      <c r="O11" s="6">
        <v>6</v>
      </c>
      <c r="P11" s="6">
        <v>6</v>
      </c>
      <c r="Q11" s="6">
        <v>6</v>
      </c>
      <c r="R11" s="6" t="s">
        <v>20</v>
      </c>
      <c r="S11" s="6" t="s">
        <v>20</v>
      </c>
      <c r="T11" s="17">
        <f t="shared" si="0"/>
        <v>75</v>
      </c>
      <c r="U11" s="18">
        <f t="shared" si="1"/>
        <v>5.357142857142857</v>
      </c>
      <c r="V11" s="19">
        <f t="shared" si="2"/>
        <v>14</v>
      </c>
      <c r="W11" s="20">
        <f t="shared" si="3"/>
        <v>82.35294117647058</v>
      </c>
    </row>
    <row r="12" spans="2:23" ht="12.75">
      <c r="B12" s="5" t="s">
        <v>17</v>
      </c>
      <c r="C12" s="6">
        <v>5</v>
      </c>
      <c r="D12" s="6" t="s">
        <v>20</v>
      </c>
      <c r="E12" s="6">
        <v>4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5</v>
      </c>
      <c r="L12" s="6">
        <v>5</v>
      </c>
      <c r="M12" s="6">
        <v>5</v>
      </c>
      <c r="N12" s="6">
        <v>4</v>
      </c>
      <c r="O12" s="6">
        <v>5</v>
      </c>
      <c r="P12" s="6">
        <v>5</v>
      </c>
      <c r="Q12" s="6">
        <v>6</v>
      </c>
      <c r="R12" s="6">
        <v>4</v>
      </c>
      <c r="S12" s="6">
        <v>4</v>
      </c>
      <c r="T12" s="17">
        <f t="shared" si="0"/>
        <v>77</v>
      </c>
      <c r="U12" s="18">
        <f t="shared" si="1"/>
        <v>4.8125</v>
      </c>
      <c r="V12" s="19">
        <f t="shared" si="2"/>
        <v>16</v>
      </c>
      <c r="W12" s="20">
        <f t="shared" si="3"/>
        <v>94.11764705882352</v>
      </c>
    </row>
    <row r="13" spans="2:23" ht="12.75">
      <c r="B13" s="5" t="s">
        <v>18</v>
      </c>
      <c r="C13" s="6">
        <v>4</v>
      </c>
      <c r="D13" s="6" t="s">
        <v>20</v>
      </c>
      <c r="E13" s="6">
        <v>6</v>
      </c>
      <c r="F13" s="6">
        <v>6</v>
      </c>
      <c r="G13" s="6">
        <v>4</v>
      </c>
      <c r="H13" s="6">
        <v>4</v>
      </c>
      <c r="I13" s="6">
        <v>4</v>
      </c>
      <c r="J13" s="6">
        <v>4</v>
      </c>
      <c r="K13" s="6">
        <v>5</v>
      </c>
      <c r="L13" s="6">
        <v>5</v>
      </c>
      <c r="M13" s="6">
        <v>5</v>
      </c>
      <c r="N13" s="6">
        <v>4</v>
      </c>
      <c r="O13" s="6">
        <v>6</v>
      </c>
      <c r="P13" s="6">
        <v>5</v>
      </c>
      <c r="Q13" s="6">
        <v>6</v>
      </c>
      <c r="R13" s="6">
        <v>5</v>
      </c>
      <c r="S13" s="6">
        <v>5</v>
      </c>
      <c r="T13" s="17">
        <f t="shared" si="0"/>
        <v>78</v>
      </c>
      <c r="U13" s="18">
        <f t="shared" si="1"/>
        <v>4.875</v>
      </c>
      <c r="V13" s="19">
        <f t="shared" si="2"/>
        <v>16</v>
      </c>
      <c r="W13" s="20">
        <f t="shared" si="3"/>
        <v>94.11764705882352</v>
      </c>
    </row>
    <row r="14" spans="2:23" ht="12.75">
      <c r="B14" s="10" t="s">
        <v>7</v>
      </c>
      <c r="C14" s="15">
        <f>COUNT(C4:C13)</f>
        <v>10</v>
      </c>
      <c r="D14" s="15">
        <f aca="true" t="shared" si="4" ref="D14:S14">COUNT(D4:D13)</f>
        <v>5</v>
      </c>
      <c r="E14" s="15">
        <f t="shared" si="4"/>
        <v>10</v>
      </c>
      <c r="F14" s="15">
        <f t="shared" si="4"/>
        <v>10</v>
      </c>
      <c r="G14" s="15">
        <f t="shared" si="4"/>
        <v>10</v>
      </c>
      <c r="H14" s="15">
        <f t="shared" si="4"/>
        <v>9</v>
      </c>
      <c r="I14" s="15">
        <f t="shared" si="4"/>
        <v>10</v>
      </c>
      <c r="J14" s="15">
        <f t="shared" si="4"/>
        <v>9</v>
      </c>
      <c r="K14" s="15">
        <f t="shared" si="4"/>
        <v>9</v>
      </c>
      <c r="L14" s="15">
        <f t="shared" si="4"/>
        <v>10</v>
      </c>
      <c r="M14" s="15">
        <f t="shared" si="4"/>
        <v>7</v>
      </c>
      <c r="N14" s="15">
        <f t="shared" si="4"/>
        <v>8</v>
      </c>
      <c r="O14" s="15">
        <f t="shared" si="4"/>
        <v>7</v>
      </c>
      <c r="P14" s="15">
        <f t="shared" si="4"/>
        <v>9</v>
      </c>
      <c r="Q14" s="15">
        <f t="shared" si="4"/>
        <v>9</v>
      </c>
      <c r="R14" s="15">
        <f t="shared" si="4"/>
        <v>7</v>
      </c>
      <c r="S14" s="15">
        <f t="shared" si="4"/>
        <v>7</v>
      </c>
      <c r="T14" s="17">
        <f>SUM(T4:T13)</f>
        <v>736</v>
      </c>
      <c r="U14" s="21">
        <f t="shared" si="1"/>
        <v>5.041095890410959</v>
      </c>
      <c r="V14" s="19">
        <f>SUM(V4:V13)</f>
        <v>146</v>
      </c>
      <c r="W14" s="22">
        <f>V14/R2*W2</f>
        <v>85.88235294117646</v>
      </c>
    </row>
    <row r="15" spans="2:23" ht="12.75">
      <c r="B15" s="10" t="s">
        <v>5</v>
      </c>
      <c r="C15" s="19">
        <f>C14/$W2%</f>
        <v>100</v>
      </c>
      <c r="D15" s="19">
        <f aca="true" t="shared" si="5" ref="D15:S15">D14/$W2%</f>
        <v>50</v>
      </c>
      <c r="E15" s="19">
        <f t="shared" si="5"/>
        <v>100</v>
      </c>
      <c r="F15" s="19">
        <f t="shared" si="5"/>
        <v>100</v>
      </c>
      <c r="G15" s="19">
        <f t="shared" si="5"/>
        <v>100</v>
      </c>
      <c r="H15" s="19">
        <f t="shared" si="5"/>
        <v>90</v>
      </c>
      <c r="I15" s="19">
        <f t="shared" si="5"/>
        <v>100</v>
      </c>
      <c r="J15" s="19">
        <f t="shared" si="5"/>
        <v>90</v>
      </c>
      <c r="K15" s="19">
        <f t="shared" si="5"/>
        <v>90</v>
      </c>
      <c r="L15" s="19">
        <f t="shared" si="5"/>
        <v>100</v>
      </c>
      <c r="M15" s="19">
        <f t="shared" si="5"/>
        <v>70</v>
      </c>
      <c r="N15" s="19">
        <f t="shared" si="5"/>
        <v>80</v>
      </c>
      <c r="O15" s="19">
        <f t="shared" si="5"/>
        <v>70</v>
      </c>
      <c r="P15" s="19">
        <f t="shared" si="5"/>
        <v>90</v>
      </c>
      <c r="Q15" s="19">
        <f t="shared" si="5"/>
        <v>90</v>
      </c>
      <c r="R15" s="19">
        <f t="shared" si="5"/>
        <v>70</v>
      </c>
      <c r="S15" s="19">
        <f t="shared" si="5"/>
        <v>70</v>
      </c>
      <c r="T15" s="19"/>
      <c r="U15" s="19"/>
      <c r="V15" s="19"/>
      <c r="W15" s="20"/>
    </row>
    <row r="16" spans="2:23" ht="12.75">
      <c r="B16" s="10" t="s">
        <v>3</v>
      </c>
      <c r="C16" s="19">
        <f>SUM(C4:C13)</f>
        <v>44</v>
      </c>
      <c r="D16" s="19">
        <f aca="true" t="shared" si="6" ref="D16:S16">SUM(D4:D13)</f>
        <v>29</v>
      </c>
      <c r="E16" s="19">
        <f t="shared" si="6"/>
        <v>51</v>
      </c>
      <c r="F16" s="19">
        <f t="shared" si="6"/>
        <v>55</v>
      </c>
      <c r="G16" s="19">
        <f t="shared" si="6"/>
        <v>49</v>
      </c>
      <c r="H16" s="19">
        <f t="shared" si="6"/>
        <v>44</v>
      </c>
      <c r="I16" s="19">
        <f t="shared" si="6"/>
        <v>52</v>
      </c>
      <c r="J16" s="19">
        <f t="shared" si="6"/>
        <v>46</v>
      </c>
      <c r="K16" s="19">
        <f t="shared" si="6"/>
        <v>48</v>
      </c>
      <c r="L16" s="19">
        <f t="shared" si="6"/>
        <v>52</v>
      </c>
      <c r="M16" s="19">
        <f t="shared" si="6"/>
        <v>40</v>
      </c>
      <c r="N16" s="19">
        <f t="shared" si="6"/>
        <v>33</v>
      </c>
      <c r="O16" s="19">
        <f t="shared" si="6"/>
        <v>40</v>
      </c>
      <c r="P16" s="19">
        <f t="shared" si="6"/>
        <v>42</v>
      </c>
      <c r="Q16" s="19">
        <f t="shared" si="6"/>
        <v>48</v>
      </c>
      <c r="R16" s="19">
        <f t="shared" si="6"/>
        <v>31</v>
      </c>
      <c r="S16" s="19">
        <f t="shared" si="6"/>
        <v>32</v>
      </c>
      <c r="T16" s="17">
        <f>SUM(C16:S16)</f>
        <v>736</v>
      </c>
      <c r="U16" s="19"/>
      <c r="V16" s="19"/>
      <c r="W16" s="20"/>
    </row>
    <row r="17" spans="2:23" ht="12.75">
      <c r="B17" s="10" t="s">
        <v>2</v>
      </c>
      <c r="C17" s="24">
        <f>C16/C14</f>
        <v>4.4</v>
      </c>
      <c r="D17" s="24">
        <f aca="true" t="shared" si="7" ref="D17:S17">D16/D14</f>
        <v>5.8</v>
      </c>
      <c r="E17" s="24">
        <f t="shared" si="7"/>
        <v>5.1</v>
      </c>
      <c r="F17" s="24">
        <f t="shared" si="7"/>
        <v>5.5</v>
      </c>
      <c r="G17" s="24">
        <f t="shared" si="7"/>
        <v>4.9</v>
      </c>
      <c r="H17" s="24">
        <f t="shared" si="7"/>
        <v>4.888888888888889</v>
      </c>
      <c r="I17" s="24">
        <f t="shared" si="7"/>
        <v>5.2</v>
      </c>
      <c r="J17" s="24">
        <f t="shared" si="7"/>
        <v>5.111111111111111</v>
      </c>
      <c r="K17" s="24">
        <f t="shared" si="7"/>
        <v>5.333333333333333</v>
      </c>
      <c r="L17" s="24">
        <f t="shared" si="7"/>
        <v>5.2</v>
      </c>
      <c r="M17" s="24">
        <f t="shared" si="7"/>
        <v>5.714285714285714</v>
      </c>
      <c r="N17" s="24">
        <f t="shared" si="7"/>
        <v>4.125</v>
      </c>
      <c r="O17" s="24">
        <f t="shared" si="7"/>
        <v>5.714285714285714</v>
      </c>
      <c r="P17" s="24">
        <f t="shared" si="7"/>
        <v>4.666666666666667</v>
      </c>
      <c r="Q17" s="24">
        <f t="shared" si="7"/>
        <v>5.333333333333333</v>
      </c>
      <c r="R17" s="24">
        <f t="shared" si="7"/>
        <v>4.428571428571429</v>
      </c>
      <c r="S17" s="24">
        <f t="shared" si="7"/>
        <v>4.571428571428571</v>
      </c>
      <c r="T17" s="23"/>
      <c r="U17" s="19"/>
      <c r="V17" s="19"/>
      <c r="W17" s="20"/>
    </row>
    <row r="18" spans="2:23" ht="12.75">
      <c r="B18" s="10" t="s">
        <v>4</v>
      </c>
      <c r="C18" s="25">
        <f>C16/(C14*6)%</f>
        <v>73.33333333333334</v>
      </c>
      <c r="D18" s="25">
        <f aca="true" t="shared" si="8" ref="D18:S18">D16/(D14*6)%</f>
        <v>96.66666666666667</v>
      </c>
      <c r="E18" s="25">
        <f t="shared" si="8"/>
        <v>85</v>
      </c>
      <c r="F18" s="25">
        <f t="shared" si="8"/>
        <v>91.66666666666667</v>
      </c>
      <c r="G18" s="25">
        <f t="shared" si="8"/>
        <v>81.66666666666667</v>
      </c>
      <c r="H18" s="25">
        <f t="shared" si="8"/>
        <v>81.48148148148148</v>
      </c>
      <c r="I18" s="25">
        <f t="shared" si="8"/>
        <v>86.66666666666667</v>
      </c>
      <c r="J18" s="25">
        <f t="shared" si="8"/>
        <v>85.18518518518518</v>
      </c>
      <c r="K18" s="25">
        <f t="shared" si="8"/>
        <v>88.88888888888889</v>
      </c>
      <c r="L18" s="25">
        <f t="shared" si="8"/>
        <v>86.66666666666667</v>
      </c>
      <c r="M18" s="25">
        <f t="shared" si="8"/>
        <v>95.23809523809524</v>
      </c>
      <c r="N18" s="25">
        <f t="shared" si="8"/>
        <v>68.75</v>
      </c>
      <c r="O18" s="25">
        <f t="shared" si="8"/>
        <v>95.23809523809524</v>
      </c>
      <c r="P18" s="25">
        <f t="shared" si="8"/>
        <v>77.77777777777777</v>
      </c>
      <c r="Q18" s="25">
        <f t="shared" si="8"/>
        <v>88.88888888888889</v>
      </c>
      <c r="R18" s="25">
        <f t="shared" si="8"/>
        <v>73.80952380952381</v>
      </c>
      <c r="S18" s="25">
        <f t="shared" si="8"/>
        <v>76.19047619047619</v>
      </c>
      <c r="T18" s="26"/>
      <c r="U18" s="19"/>
      <c r="V18" s="19"/>
      <c r="W18" s="20"/>
    </row>
  </sheetData>
  <sheetProtection password="92F2" sheet="1" objects="1" scenarios="1" selectLockedCells="1"/>
  <protectedRanges>
    <protectedRange sqref="B4:S13 R2 W2" name="Zakres1"/>
  </protectedRanges>
  <conditionalFormatting sqref="T17">
    <cfRule type="cellIs" priority="1" dxfId="0" operator="greaterThanOrEqual" stopIfTrue="1">
      <formula>5.5</formula>
    </cfRule>
    <cfRule type="cellIs" priority="2" dxfId="1" operator="between" stopIfTrue="1">
      <formula>4.5</formula>
      <formula>5.5</formula>
    </cfRule>
    <cfRule type="cellIs" priority="3" dxfId="2" operator="between" stopIfTrue="1">
      <formula>3.5</formula>
      <formula>4.5</formula>
    </cfRule>
  </conditionalFormatting>
  <conditionalFormatting sqref="C17:S17">
    <cfRule type="cellIs" priority="4" dxfId="0" operator="greaterThanOrEqual" stopIfTrue="1">
      <formula>5.5</formula>
    </cfRule>
    <cfRule type="cellIs" priority="5" dxfId="3" operator="between" stopIfTrue="1">
      <formula>4.5</formula>
      <formula>5.5</formula>
    </cfRule>
    <cfRule type="cellIs" priority="6" dxfId="2" operator="between" stopIfTrue="1">
      <formula>3.5</formula>
      <formula>4.5</formula>
    </cfRule>
  </conditionalFormatting>
  <printOptions/>
  <pageMargins left="0.18" right="0.12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Kata</dc:creator>
  <cp:keywords/>
  <dc:description/>
  <cp:lastModifiedBy>...</cp:lastModifiedBy>
  <cp:lastPrinted>2010-06-06T11:02:29Z</cp:lastPrinted>
  <dcterms:created xsi:type="dcterms:W3CDTF">2010-06-06T09:50:32Z</dcterms:created>
  <dcterms:modified xsi:type="dcterms:W3CDTF">2015-06-10T20:03:53Z</dcterms:modified>
  <cp:category/>
  <cp:version/>
  <cp:contentType/>
  <cp:contentStatus/>
</cp:coreProperties>
</file>